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1355" windowHeight="13035" activeTab="1"/>
  </bookViews>
  <sheets>
    <sheet name="cviceni 2" sheetId="6" r:id="rId1"/>
    <sheet name="vzorce a odkazy - ukoly 1" sheetId="2" r:id="rId2"/>
    <sheet name="vzorce a odkazy - ukoly 2" sheetId="7" r:id="rId3"/>
  </sheets>
  <definedNames>
    <definedName name="ukol">'vzorce a odkazy - ukoly 1'!$F$35:$O$36</definedName>
  </definedNames>
  <calcPr calcId="125725"/>
</workbook>
</file>

<file path=xl/calcChain.xml><?xml version="1.0" encoding="utf-8"?>
<calcChain xmlns="http://schemas.openxmlformats.org/spreadsheetml/2006/main">
  <c r="J62" i="2"/>
  <c r="H62"/>
  <c r="B32" i="7"/>
  <c r="B31"/>
  <c r="B30"/>
  <c r="B29"/>
  <c r="B28"/>
  <c r="B8"/>
  <c r="D24"/>
  <c r="D23"/>
  <c r="D22"/>
  <c r="D13"/>
  <c r="D14"/>
  <c r="D15"/>
  <c r="D16"/>
  <c r="D17"/>
  <c r="D12"/>
  <c r="C18"/>
  <c r="C13"/>
  <c r="C14"/>
  <c r="C15"/>
  <c r="C16"/>
  <c r="C17"/>
  <c r="C12"/>
  <c r="B7"/>
  <c r="B6"/>
  <c r="B5"/>
  <c r="B4"/>
  <c r="B3"/>
  <c r="D19" i="2"/>
  <c r="B62"/>
  <c r="D18"/>
  <c r="D17"/>
  <c r="E62"/>
  <c r="C76"/>
  <c r="B76"/>
  <c r="C75"/>
  <c r="B75"/>
  <c r="C74"/>
  <c r="B74"/>
  <c r="H60"/>
  <c r="E60"/>
  <c r="C27"/>
  <c r="C26"/>
  <c r="C25"/>
  <c r="C24"/>
  <c r="B60"/>
  <c r="B51"/>
  <c r="B52"/>
  <c r="B53"/>
  <c r="B50"/>
  <c r="B49"/>
  <c r="E48"/>
  <c r="F48"/>
  <c r="G48"/>
  <c r="D48"/>
  <c r="C48"/>
  <c r="C8"/>
  <c r="H37"/>
  <c r="I37"/>
  <c r="J37"/>
  <c r="K37"/>
  <c r="L37"/>
  <c r="M37"/>
  <c r="N37"/>
  <c r="O37"/>
  <c r="G37"/>
  <c r="F37"/>
  <c r="C36"/>
  <c r="C37"/>
  <c r="C38"/>
  <c r="C39"/>
  <c r="C40"/>
  <c r="C41"/>
  <c r="C42"/>
  <c r="C35"/>
  <c r="C31"/>
  <c r="D16"/>
  <c r="C7"/>
  <c r="C9"/>
  <c r="C6"/>
  <c r="C5"/>
  <c r="C4"/>
  <c r="C3"/>
  <c r="A39" i="6"/>
  <c r="I10"/>
  <c r="E10"/>
  <c r="C43" i="7"/>
  <c r="C42"/>
  <c r="C41"/>
  <c r="C40"/>
  <c r="C39"/>
  <c r="C38"/>
  <c r="C37"/>
  <c r="C36"/>
  <c r="C44" s="1"/>
  <c r="C10" i="6"/>
  <c r="C83" i="2"/>
  <c r="C84"/>
  <c r="C85"/>
  <c r="C86"/>
  <c r="C87"/>
  <c r="C88"/>
  <c r="C89"/>
  <c r="C82"/>
  <c r="C90"/>
  <c r="E83"/>
  <c r="E90"/>
  <c r="E37" i="7" l="1"/>
  <c r="E44" s="1"/>
</calcChain>
</file>

<file path=xl/sharedStrings.xml><?xml version="1.0" encoding="utf-8"?>
<sst xmlns="http://schemas.openxmlformats.org/spreadsheetml/2006/main" count="148" uniqueCount="139">
  <si>
    <t>25 + 30</t>
  </si>
  <si>
    <t>32 - 69</t>
  </si>
  <si>
    <t>výsledek</t>
  </si>
  <si>
    <t>součet</t>
  </si>
  <si>
    <t>podíl</t>
  </si>
  <si>
    <t>mocnina</t>
  </si>
  <si>
    <t>rozdíl</t>
  </si>
  <si>
    <t>(13 + 7) : 2</t>
  </si>
  <si>
    <t>2 je větší nebo rovno 2</t>
  </si>
  <si>
    <t>1 hodnota</t>
  </si>
  <si>
    <t>2 hodnota</t>
  </si>
  <si>
    <t>suma</t>
  </si>
  <si>
    <t>průměr</t>
  </si>
  <si>
    <t>počet 8</t>
  </si>
  <si>
    <r>
      <t>25</t>
    </r>
    <r>
      <rPr>
        <vertAlign val="superscript"/>
        <sz val="10"/>
        <rFont val="Arial"/>
        <family val="2"/>
        <charset val="238"/>
      </rPr>
      <t>2</t>
    </r>
  </si>
  <si>
    <r>
      <t>2</t>
    </r>
    <r>
      <rPr>
        <vertAlign val="superscript"/>
        <sz val="10"/>
        <rFont val="Arial"/>
        <family val="2"/>
        <charset val="238"/>
      </rPr>
      <t>8</t>
    </r>
  </si>
  <si>
    <t>53 . 6</t>
  </si>
  <si>
    <t>53 : 6</t>
  </si>
  <si>
    <t>5 je rovno 15</t>
  </si>
  <si>
    <t>23 je různé od 6</t>
  </si>
  <si>
    <t>5 je menší než 9</t>
  </si>
  <si>
    <t>fakulta</t>
  </si>
  <si>
    <t>1: Ve sloupci C pomocí vkládání vzorců proveďte výpočty ze sloupce A</t>
  </si>
  <si>
    <t>3: Ve sloupci C proveďte výpočty logických výrazů.</t>
  </si>
  <si>
    <t xml:space="preserve">4: Do buňky C31 vepište vzorec, který sloučí text v buňkách A31 a B31 tak, aby mezi nimi byla mezera. </t>
  </si>
  <si>
    <t xml:space="preserve">5: Proveďte součet v prvním řádku (C35) a sloupci (F37) a pak vzorce nakopírujte do ostatních orámovaných buněk. </t>
  </si>
  <si>
    <t>Sumu v jednotlivých sloupcích (využijte kopírování vzorce), průměr v jednotlivých sloupcích. Počet řádků s hodnotou 8.</t>
  </si>
  <si>
    <t xml:space="preserve"> </t>
  </si>
  <si>
    <t>8: Zkontrolujte pomocí vhodného nástroje závislosti vzorců.</t>
  </si>
  <si>
    <t>Přírodovědecká</t>
  </si>
  <si>
    <t>7: Do orámovaných buněk vždy vložte vzorce a funkce, které vypočítají:</t>
  </si>
  <si>
    <t>speciální text v buňce, který provádí operace: matematické, textové, logické, statistické aj.</t>
  </si>
  <si>
    <t>Vzorec</t>
  </si>
  <si>
    <t xml:space="preserve">operátory: </t>
  </si>
  <si>
    <t>matematické</t>
  </si>
  <si>
    <t>relační</t>
  </si>
  <si>
    <t>textové</t>
  </si>
  <si>
    <t>+</t>
  </si>
  <si>
    <t>-</t>
  </si>
  <si>
    <t>*</t>
  </si>
  <si>
    <t xml:space="preserve"> /</t>
  </si>
  <si>
    <t>^</t>
  </si>
  <si>
    <t>=</t>
  </si>
  <si>
    <t>&lt;</t>
  </si>
  <si>
    <t>&gt;</t>
  </si>
  <si>
    <t>&lt;=</t>
  </si>
  <si>
    <t>&gt;=</t>
  </si>
  <si>
    <t>&lt;&gt;</t>
  </si>
  <si>
    <t>&amp;</t>
  </si>
  <si>
    <t>Odkazy</t>
  </si>
  <si>
    <r>
      <t xml:space="preserve">vložení vzorce začíná vždy znaménkem </t>
    </r>
    <r>
      <rPr>
        <b/>
        <sz val="12"/>
        <rFont val="Arial"/>
        <family val="2"/>
        <charset val="238"/>
      </rPr>
      <t>=</t>
    </r>
  </si>
  <si>
    <r>
      <t xml:space="preserve">operace se zadanými údaji (čísly, textem apod) provádíme pomocí </t>
    </r>
    <r>
      <rPr>
        <b/>
        <sz val="12"/>
        <rFont val="Arial"/>
        <family val="2"/>
        <charset val="238"/>
      </rPr>
      <t>OPERÁTORŮ</t>
    </r>
  </si>
  <si>
    <t>názvy zastupující jednotlivé buňky (nebo oblasti) ve vzorci</t>
  </si>
  <si>
    <t>při změně hodnoty v buňce se přepočítá také vzorec, který na buňku odkazuje</t>
  </si>
  <si>
    <t>odkazy:</t>
  </si>
  <si>
    <t>relativní</t>
  </si>
  <si>
    <t>absolutní</t>
  </si>
  <si>
    <t>=A1</t>
  </si>
  <si>
    <t>=$A1</t>
  </si>
  <si>
    <t>=A$1</t>
  </si>
  <si>
    <t>=$A$1</t>
  </si>
  <si>
    <t>Funkce</t>
  </si>
  <si>
    <t>složité vzorce, předdefinované v Excelu</t>
  </si>
  <si>
    <t>funkce:</t>
  </si>
  <si>
    <t>logické</t>
  </si>
  <si>
    <t>statistické</t>
  </si>
  <si>
    <t>=ABS(číslo)</t>
  </si>
  <si>
    <t>a další</t>
  </si>
  <si>
    <t>=COS (číslo)</t>
  </si>
  <si>
    <t>=SIN (číslo)</t>
  </si>
  <si>
    <t>=COUNTIF (oblast; kritérium)</t>
  </si>
  <si>
    <t>=EXP(číslo)</t>
  </si>
  <si>
    <t>=FAKTORIÁL(číslo)</t>
  </si>
  <si>
    <t>=LN(číslo)</t>
  </si>
  <si>
    <t>=LOG(číslo)</t>
  </si>
  <si>
    <t>=LOGZ(číslo; základ)</t>
  </si>
  <si>
    <t>=NÁHČÍSLO</t>
  </si>
  <si>
    <t>=ODMOCNINA(číslo)</t>
  </si>
  <si>
    <t>=PI</t>
  </si>
  <si>
    <t>=SOUČIN(oblast)</t>
  </si>
  <si>
    <t>=SUMA(oblast)</t>
  </si>
  <si>
    <t>=SUMIFf(oblast; kritérium</t>
  </si>
  <si>
    <t>=USEKNOUT(číslo)</t>
  </si>
  <si>
    <t>=ZAOKROUHLIT(číslo1, číslice)</t>
  </si>
  <si>
    <t>=CONCATENATE (řetězec nebo buňky s řetězcem;…)</t>
  </si>
  <si>
    <t>=ČÁST (řetězec; pozice; počet znaků)</t>
  </si>
  <si>
    <t>=DÉLKA (řetězec)</t>
  </si>
  <si>
    <t>=KÓD (znak)</t>
  </si>
  <si>
    <t xml:space="preserve">=ZLEVA (řetězec, počet) </t>
  </si>
  <si>
    <t>=ZNAK(kód)</t>
  </si>
  <si>
    <t>=ZPRAVA (řetězec, počet)</t>
  </si>
  <si>
    <t>mohou být tvořeny: konstantou, odkazem, operátorem, funkcí</t>
  </si>
  <si>
    <t>=A (výrok; výrok;…)</t>
  </si>
  <si>
    <t>=KDYŽ (výrok; hodnota1; hodnota2)</t>
  </si>
  <si>
    <t>=NE (výrok)</t>
  </si>
  <si>
    <t>=NEBO (výrok; výrok;…)</t>
  </si>
  <si>
    <t>=MAX(oblast dat)</t>
  </si>
  <si>
    <t>=MIN(oblast dat)</t>
  </si>
  <si>
    <t>=PRŮMĚR(oblast dat)</t>
  </si>
  <si>
    <t>2: Proveďte ve sloupci D výpočty pomocí vkládání vzorců s ODKAZY. Potom zkuste měnit hodnoty 1 a 2 a sledujte, jak se vám bude měnit výsledek. Poté zkuste nakopírovat vzorce o jeden sloupec doleva. Popište, co se stalo.</t>
  </si>
  <si>
    <t xml:space="preserve">6: Vytvořte za pomocí RELATIVNÍCH a ABSOLUTNÍCH odkazů v C48 vzorec, který po nakopírování do ostatních orámovaných buněk v řádku 48 násobí číslo nad buňkou číslem v B48. </t>
  </si>
  <si>
    <t>Dále vytvořte vzorec v B49, který po nakopírování do ostatních orámovaných buněk ve sloupci B bude dělit číslo vlevo od buňky číslem v B48.</t>
  </si>
  <si>
    <t>Absolutní hodnotu čísla v A60;        odmocninu čísla v D60;            zaokrouhlí na 2 desetinná místa číslo v G60;</t>
  </si>
  <si>
    <t>Ověří, zda je hodnota v A62 větší nebo rovna 10;       ověří, zda je hodnota v D62 menší než 5 nebo větší než 20;          vrátí číslo 5, pokud je hodnota v G62 menší než 5; jinak vrátí číslo 10.</t>
  </si>
  <si>
    <t>např:</t>
  </si>
  <si>
    <t>=12+2</t>
  </si>
  <si>
    <t>1. Pomocí vzorců proveďte ve sloupci B výpočty ze sloupce A.</t>
  </si>
  <si>
    <t>14 + 78</t>
  </si>
  <si>
    <t>23 - 15</t>
  </si>
  <si>
    <t>10 * 5</t>
  </si>
  <si>
    <t>100 ÷ (2 + 8)</t>
  </si>
  <si>
    <r>
      <t>8</t>
    </r>
    <r>
      <rPr>
        <vertAlign val="superscript"/>
        <sz val="10"/>
        <rFont val="Arial"/>
        <family val="2"/>
      </rPr>
      <t>2</t>
    </r>
  </si>
  <si>
    <r>
      <t>3</t>
    </r>
    <r>
      <rPr>
        <sz val="10"/>
        <rFont val="Arial"/>
        <charset val="238"/>
      </rPr>
      <t>√9</t>
    </r>
  </si>
  <si>
    <t xml:space="preserve">2. Proveďte součet v prvním řádku (C12) a pak vzorec nakopírujte do ostatních orámovaných buněk. </t>
  </si>
  <si>
    <t>V červené buňce (C18) pomocí vložení funkce zjistěte sumu všech hodnot ve sloupci C. V prvním řádku sloupce D pomocí relativních a absolutních odkazů napište vzorec, který i po nakopírování do ostatních buněk sloupce vydělí hodnotu ze sloupce C hodnotou v buňce C18.</t>
  </si>
  <si>
    <t>Σ</t>
  </si>
  <si>
    <t>3. Pomocí vhodné funkce proveďte ve sloupci D následující úkony:</t>
  </si>
  <si>
    <t>Zaokrouhlete hodnotu z buňky C22 na 1 desetinné místo</t>
  </si>
  <si>
    <t>Zjistěte přirozený logaritmus čísla z buňky C23</t>
  </si>
  <si>
    <t>Zjistěte druhou odmocninu čísla z buňky C24</t>
  </si>
  <si>
    <t>4. Pomocí vhodné statistické funkce následující statistické charakteristiky oblasti D28:G32.</t>
  </si>
  <si>
    <t>aritm. průměr</t>
  </si>
  <si>
    <t>maximum</t>
  </si>
  <si>
    <t>minimum</t>
  </si>
  <si>
    <t>počet 12</t>
  </si>
  <si>
    <t>5. Zkontrolujte závislosti vzorců.</t>
  </si>
  <si>
    <t>ALT+94</t>
  </si>
  <si>
    <t>Klávesové zkratky některých operátorů</t>
  </si>
  <si>
    <t>Klávesová zkratka</t>
  </si>
  <si>
    <t>$</t>
  </si>
  <si>
    <t>ALT+36</t>
  </si>
  <si>
    <t>ALT+60</t>
  </si>
  <si>
    <t>ALT+62</t>
  </si>
  <si>
    <t>ALT+38</t>
  </si>
  <si>
    <t>ALT GR+C</t>
  </si>
  <si>
    <t>ALT GR+,</t>
  </si>
  <si>
    <t>ALT GR+.</t>
  </si>
  <si>
    <t>ALT GR+ů</t>
  </si>
  <si>
    <t>ALT GR+š+mezera</t>
  </si>
</sst>
</file>

<file path=xl/styles.xml><?xml version="1.0" encoding="utf-8"?>
<styleSheet xmlns="http://schemas.openxmlformats.org/spreadsheetml/2006/main">
  <fonts count="13">
    <font>
      <sz val="10"/>
      <name val="Arial"/>
      <charset val="238"/>
    </font>
    <font>
      <sz val="8"/>
      <name val="Arial"/>
      <charset val="238"/>
    </font>
    <font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</font>
    <font>
      <sz val="12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0" xfId="0" applyFill="1"/>
    <xf numFmtId="0" fontId="5" fillId="0" borderId="0" xfId="0" applyFont="1"/>
    <xf numFmtId="0" fontId="0" fillId="0" borderId="4" xfId="0" applyBorder="1"/>
    <xf numFmtId="0" fontId="6" fillId="0" borderId="0" xfId="0" applyFont="1"/>
    <xf numFmtId="0" fontId="0" fillId="0" borderId="5" xfId="0" applyBorder="1"/>
    <xf numFmtId="0" fontId="4" fillId="3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0" fillId="0" borderId="6" xfId="0" applyBorder="1"/>
    <xf numFmtId="0" fontId="0" fillId="0" borderId="0" xfId="0" applyBorder="1"/>
    <xf numFmtId="0" fontId="3" fillId="0" borderId="0" xfId="0" applyFont="1" applyBorder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3" borderId="0" xfId="0" applyFill="1"/>
    <xf numFmtId="0" fontId="9" fillId="0" borderId="0" xfId="0" applyFont="1"/>
    <xf numFmtId="49" fontId="0" fillId="4" borderId="0" xfId="0" applyNumberFormat="1" applyFill="1"/>
    <xf numFmtId="49" fontId="10" fillId="4" borderId="0" xfId="0" applyNumberFormat="1" applyFont="1" applyFill="1"/>
    <xf numFmtId="0" fontId="11" fillId="0" borderId="0" xfId="0" applyFont="1" applyAlignment="1">
      <alignment horizontal="right"/>
    </xf>
    <xf numFmtId="0" fontId="12" fillId="7" borderId="6" xfId="0" applyFont="1" applyFill="1" applyBorder="1"/>
    <xf numFmtId="0" fontId="0" fillId="8" borderId="7" xfId="0" applyFill="1" applyBorder="1"/>
    <xf numFmtId="0" fontId="0" fillId="4" borderId="8" xfId="0" applyFill="1" applyBorder="1"/>
    <xf numFmtId="0" fontId="0" fillId="9" borderId="0" xfId="0" applyFill="1"/>
    <xf numFmtId="0" fontId="8" fillId="4" borderId="9" xfId="0" applyFont="1" applyFill="1" applyBorder="1"/>
    <xf numFmtId="0" fontId="9" fillId="0" borderId="10" xfId="0" applyFont="1" applyBorder="1"/>
    <xf numFmtId="0" fontId="9" fillId="0" borderId="11" xfId="0" applyFont="1" applyBorder="1"/>
    <xf numFmtId="0" fontId="9" fillId="0" borderId="12" xfId="0" applyFont="1" applyBorder="1"/>
    <xf numFmtId="0" fontId="9" fillId="0" borderId="0" xfId="0" applyFont="1" applyBorder="1"/>
    <xf numFmtId="0" fontId="9" fillId="0" borderId="13" xfId="0" applyFont="1" applyBorder="1"/>
    <xf numFmtId="0" fontId="8" fillId="5" borderId="0" xfId="0" applyFont="1" applyFill="1" applyBorder="1"/>
    <xf numFmtId="49" fontId="9" fillId="0" borderId="0" xfId="0" applyNumberFormat="1" applyFont="1" applyBorder="1"/>
    <xf numFmtId="49" fontId="9" fillId="3" borderId="0" xfId="0" applyNumberFormat="1" applyFont="1" applyFill="1" applyBorder="1"/>
    <xf numFmtId="0" fontId="9" fillId="0" borderId="14" xfId="0" applyFont="1" applyBorder="1"/>
    <xf numFmtId="0" fontId="9" fillId="0" borderId="15" xfId="0" applyFont="1" applyBorder="1"/>
    <xf numFmtId="0" fontId="9" fillId="0" borderId="16" xfId="0" applyFont="1" applyBorder="1"/>
    <xf numFmtId="49" fontId="9" fillId="0" borderId="15" xfId="0" applyNumberFormat="1" applyFont="1" applyBorder="1"/>
    <xf numFmtId="0" fontId="8" fillId="5" borderId="0" xfId="0" applyFont="1" applyFill="1" applyBorder="1" applyAlignment="1">
      <alignment horizontal="left" wrapText="1"/>
    </xf>
    <xf numFmtId="0" fontId="8" fillId="5" borderId="15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3"/>
  <sheetViews>
    <sheetView topLeftCell="A10" workbookViewId="0">
      <selection activeCell="N8" sqref="N8"/>
    </sheetView>
  </sheetViews>
  <sheetFormatPr defaultRowHeight="15"/>
  <cols>
    <col min="1" max="10" width="9.140625" style="19"/>
    <col min="11" max="11" width="15.7109375" style="19" customWidth="1"/>
    <col min="12" max="12" width="14.42578125" style="19" customWidth="1"/>
    <col min="13" max="13" width="12.85546875" style="19" customWidth="1"/>
    <col min="14" max="16" width="9.140625" style="19"/>
    <col min="17" max="17" width="14.5703125" style="19" bestFit="1" customWidth="1"/>
    <col min="18" max="16384" width="9.140625" style="19"/>
  </cols>
  <sheetData>
    <row r="1" spans="1:18" ht="15.75">
      <c r="A1" s="27" t="s">
        <v>32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9"/>
    </row>
    <row r="2" spans="1:18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2"/>
    </row>
    <row r="3" spans="1:18">
      <c r="A3" s="30" t="s">
        <v>31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 t="s">
        <v>91</v>
      </c>
      <c r="M3" s="31"/>
      <c r="N3" s="31"/>
      <c r="O3" s="31"/>
      <c r="P3" s="31"/>
      <c r="Q3" s="31"/>
      <c r="R3" s="32"/>
    </row>
    <row r="4" spans="1:18">
      <c r="A4" s="30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2"/>
    </row>
    <row r="5" spans="1:18" ht="15.75">
      <c r="A5" s="30" t="s">
        <v>50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2"/>
    </row>
    <row r="6" spans="1:18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2"/>
    </row>
    <row r="7" spans="1:18" ht="15.75">
      <c r="A7" s="30" t="s">
        <v>51</v>
      </c>
      <c r="B7" s="31"/>
      <c r="C7" s="31"/>
      <c r="D7" s="31"/>
      <c r="E7" s="31"/>
      <c r="F7" s="31"/>
      <c r="G7" s="31"/>
      <c r="H7" s="31"/>
      <c r="I7" s="31"/>
      <c r="J7" s="31"/>
      <c r="K7" s="31" t="s">
        <v>33</v>
      </c>
      <c r="L7" s="33" t="s">
        <v>34</v>
      </c>
      <c r="M7" s="31" t="s">
        <v>37</v>
      </c>
      <c r="N7" s="31" t="s">
        <v>38</v>
      </c>
      <c r="O7" s="31" t="s">
        <v>39</v>
      </c>
      <c r="P7" s="34" t="s">
        <v>40</v>
      </c>
      <c r="Q7" s="31" t="s">
        <v>41</v>
      </c>
      <c r="R7" s="32"/>
    </row>
    <row r="8" spans="1:18" ht="15.75">
      <c r="A8" s="30"/>
      <c r="B8" s="31"/>
      <c r="C8" s="31"/>
      <c r="D8" s="31"/>
      <c r="E8" s="31"/>
      <c r="F8" s="31"/>
      <c r="G8" s="31"/>
      <c r="H8" s="31"/>
      <c r="I8" s="31"/>
      <c r="J8" s="31"/>
      <c r="K8" s="31"/>
      <c r="L8" s="33" t="s">
        <v>35</v>
      </c>
      <c r="M8" s="31" t="s">
        <v>42</v>
      </c>
      <c r="N8" s="31" t="s">
        <v>43</v>
      </c>
      <c r="O8" s="31" t="s">
        <v>44</v>
      </c>
      <c r="P8" s="31" t="s">
        <v>45</v>
      </c>
      <c r="Q8" s="31" t="s">
        <v>46</v>
      </c>
      <c r="R8" s="32" t="s">
        <v>47</v>
      </c>
    </row>
    <row r="9" spans="1:18" ht="15.75">
      <c r="A9" s="30"/>
      <c r="B9" s="31"/>
      <c r="C9" s="31"/>
      <c r="D9" s="31"/>
      <c r="E9" s="31"/>
      <c r="F9" s="31"/>
      <c r="G9" s="31"/>
      <c r="H9" s="31"/>
      <c r="I9" s="31"/>
      <c r="J9" s="31"/>
      <c r="K9" s="31"/>
      <c r="L9" s="33" t="s">
        <v>36</v>
      </c>
      <c r="M9" s="31" t="s">
        <v>48</v>
      </c>
      <c r="N9" s="31"/>
      <c r="O9" s="31"/>
      <c r="P9" s="31"/>
      <c r="Q9" s="31"/>
      <c r="R9" s="32"/>
    </row>
    <row r="10" spans="1:18">
      <c r="A10" s="30" t="s">
        <v>104</v>
      </c>
      <c r="B10" s="35" t="s">
        <v>105</v>
      </c>
      <c r="C10" s="31">
        <f>12+2</f>
        <v>14</v>
      </c>
      <c r="D10" s="31"/>
      <c r="E10" s="31">
        <f>5*5</f>
        <v>25</v>
      </c>
      <c r="F10" s="31"/>
      <c r="G10" s="31">
        <v>5</v>
      </c>
      <c r="H10" s="31"/>
      <c r="I10" s="31">
        <f>E10+G10</f>
        <v>30</v>
      </c>
      <c r="J10" s="31"/>
      <c r="K10" s="31"/>
      <c r="L10" s="31"/>
      <c r="M10" s="31"/>
      <c r="N10" s="31"/>
      <c r="O10" s="31"/>
      <c r="P10" s="31"/>
      <c r="Q10" s="31"/>
      <c r="R10" s="32"/>
    </row>
    <row r="11" spans="1:18">
      <c r="A11" s="30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40" t="s">
        <v>127</v>
      </c>
      <c r="N11" s="31" t="s">
        <v>41</v>
      </c>
      <c r="O11" s="31" t="s">
        <v>126</v>
      </c>
      <c r="P11" s="31" t="s">
        <v>138</v>
      </c>
      <c r="Q11" s="31"/>
      <c r="R11" s="32"/>
    </row>
    <row r="12" spans="1:18">
      <c r="A12" s="30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40"/>
      <c r="N12" s="31" t="s">
        <v>43</v>
      </c>
      <c r="O12" s="31" t="s">
        <v>131</v>
      </c>
      <c r="P12" s="31" t="s">
        <v>135</v>
      </c>
      <c r="Q12" s="31"/>
      <c r="R12" s="32"/>
    </row>
    <row r="13" spans="1:18">
      <c r="A13" s="30"/>
      <c r="B13" s="31"/>
      <c r="C13" s="31"/>
      <c r="D13" s="31" t="s">
        <v>41</v>
      </c>
      <c r="E13" s="31"/>
      <c r="F13" s="31"/>
      <c r="G13" s="31"/>
      <c r="H13" s="31"/>
      <c r="I13" s="31"/>
      <c r="J13" s="31"/>
      <c r="K13" s="31"/>
      <c r="L13" s="31"/>
      <c r="M13" s="40"/>
      <c r="N13" s="31" t="s">
        <v>44</v>
      </c>
      <c r="O13" s="31" t="s">
        <v>132</v>
      </c>
      <c r="P13" s="31" t="s">
        <v>136</v>
      </c>
      <c r="Q13" s="31"/>
      <c r="R13" s="32"/>
    </row>
    <row r="14" spans="1:18" ht="15.75" thickBot="1">
      <c r="A14" s="36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41"/>
      <c r="N14" s="37" t="s">
        <v>48</v>
      </c>
      <c r="O14" s="37" t="s">
        <v>133</v>
      </c>
      <c r="P14" s="37" t="s">
        <v>134</v>
      </c>
      <c r="Q14" s="37"/>
      <c r="R14" s="38"/>
    </row>
    <row r="15" spans="1:18" ht="15.75" customHeight="1"/>
    <row r="16" spans="1:18" ht="15" customHeight="1"/>
    <row r="17" spans="1:17" ht="15" customHeight="1"/>
    <row r="20" spans="1:17" ht="15.75" thickBot="1"/>
    <row r="21" spans="1:17" ht="15.75">
      <c r="A21" s="27" t="s">
        <v>49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9"/>
    </row>
    <row r="22" spans="1:17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2"/>
    </row>
    <row r="23" spans="1:17">
      <c r="A23" s="30" t="s">
        <v>52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2"/>
    </row>
    <row r="24" spans="1:17">
      <c r="A24" s="30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2"/>
    </row>
    <row r="25" spans="1:17" ht="15.75">
      <c r="A25" s="30" t="s">
        <v>53</v>
      </c>
      <c r="B25" s="31"/>
      <c r="C25" s="31"/>
      <c r="D25" s="31"/>
      <c r="E25" s="31"/>
      <c r="F25" s="31"/>
      <c r="G25" s="31"/>
      <c r="H25" s="31"/>
      <c r="I25" s="31"/>
      <c r="J25" s="31"/>
      <c r="K25" s="31" t="s">
        <v>54</v>
      </c>
      <c r="L25" s="33" t="s">
        <v>55</v>
      </c>
      <c r="M25" s="31"/>
      <c r="N25" s="34" t="s">
        <v>57</v>
      </c>
      <c r="O25" s="31"/>
      <c r="P25" s="31"/>
      <c r="Q25" s="32"/>
    </row>
    <row r="26" spans="1:17" ht="15.75">
      <c r="A26" s="30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3" t="s">
        <v>56</v>
      </c>
      <c r="M26" s="31"/>
      <c r="N26" s="34" t="s">
        <v>58</v>
      </c>
      <c r="O26" s="34" t="s">
        <v>59</v>
      </c>
      <c r="P26" s="34" t="s">
        <v>60</v>
      </c>
      <c r="Q26" s="32"/>
    </row>
    <row r="27" spans="1:17">
      <c r="A27" s="30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2"/>
    </row>
    <row r="28" spans="1:17" ht="15" customHeight="1">
      <c r="A28" s="30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0" t="s">
        <v>128</v>
      </c>
      <c r="N28" s="31" t="s">
        <v>129</v>
      </c>
      <c r="O28" s="31" t="s">
        <v>130</v>
      </c>
      <c r="P28" s="31" t="s">
        <v>137</v>
      </c>
      <c r="Q28" s="32"/>
    </row>
    <row r="29" spans="1:17" ht="15" customHeight="1" thickBot="1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41"/>
      <c r="N29" s="37"/>
      <c r="O29" s="37"/>
      <c r="P29" s="37"/>
      <c r="Q29" s="38"/>
    </row>
    <row r="30" spans="1:17" ht="15" customHeight="1"/>
    <row r="34" spans="1:19" ht="15.75" thickBot="1"/>
    <row r="35" spans="1:19" ht="15.75">
      <c r="A35" s="27" t="s">
        <v>61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9"/>
    </row>
    <row r="36" spans="1:19" ht="15.75">
      <c r="A36" s="30"/>
      <c r="B36" s="31"/>
      <c r="C36" s="31"/>
      <c r="D36" s="31"/>
      <c r="E36" s="31"/>
      <c r="F36" s="31"/>
      <c r="G36" s="31"/>
      <c r="H36" s="31"/>
      <c r="I36" s="31"/>
      <c r="J36" s="31"/>
      <c r="K36" s="33" t="s">
        <v>34</v>
      </c>
      <c r="L36" s="31"/>
      <c r="M36" s="33" t="s">
        <v>36</v>
      </c>
      <c r="N36" s="31"/>
      <c r="O36" s="31"/>
      <c r="P36" s="31"/>
      <c r="Q36" s="31"/>
      <c r="R36" s="31"/>
      <c r="S36" s="32" t="s">
        <v>67</v>
      </c>
    </row>
    <row r="37" spans="1:19">
      <c r="A37" s="30" t="s">
        <v>62</v>
      </c>
      <c r="B37" s="31"/>
      <c r="C37" s="31"/>
      <c r="D37" s="31"/>
      <c r="E37" s="31"/>
      <c r="F37" s="31"/>
      <c r="G37" s="31"/>
      <c r="H37" s="31" t="s">
        <v>63</v>
      </c>
      <c r="I37" s="31"/>
      <c r="J37" s="31"/>
      <c r="K37" s="34" t="s">
        <v>66</v>
      </c>
      <c r="L37" s="31"/>
      <c r="M37" s="34" t="s">
        <v>84</v>
      </c>
      <c r="N37" s="31"/>
      <c r="O37" s="31"/>
      <c r="P37" s="31"/>
      <c r="Q37" s="31"/>
      <c r="R37" s="31"/>
      <c r="S37" s="32"/>
    </row>
    <row r="38" spans="1:19">
      <c r="A38" s="30"/>
      <c r="B38" s="31"/>
      <c r="C38" s="31"/>
      <c r="D38" s="31"/>
      <c r="E38" s="31"/>
      <c r="F38" s="31"/>
      <c r="G38" s="31"/>
      <c r="H38" s="31"/>
      <c r="I38" s="31"/>
      <c r="J38" s="31"/>
      <c r="K38" s="34" t="s">
        <v>68</v>
      </c>
      <c r="L38" s="31"/>
      <c r="M38" s="34" t="s">
        <v>85</v>
      </c>
      <c r="N38" s="31"/>
      <c r="O38" s="31"/>
      <c r="P38" s="31"/>
      <c r="Q38" s="31"/>
      <c r="R38" s="31"/>
      <c r="S38" s="32"/>
    </row>
    <row r="39" spans="1:19">
      <c r="A39" s="30">
        <f>ABS(G10)</f>
        <v>5</v>
      </c>
      <c r="B39" s="31"/>
      <c r="C39" s="31"/>
      <c r="D39" s="31"/>
      <c r="E39" s="31"/>
      <c r="F39" s="31"/>
      <c r="G39" s="31"/>
      <c r="H39" s="31"/>
      <c r="I39" s="31"/>
      <c r="J39" s="31"/>
      <c r="K39" s="34" t="s">
        <v>69</v>
      </c>
      <c r="L39" s="31"/>
      <c r="M39" s="34" t="s">
        <v>86</v>
      </c>
      <c r="N39" s="31"/>
      <c r="O39" s="31"/>
      <c r="P39" s="31"/>
      <c r="Q39" s="31"/>
      <c r="R39" s="31"/>
      <c r="S39" s="32"/>
    </row>
    <row r="40" spans="1:19">
      <c r="A40" s="30"/>
      <c r="B40" s="31"/>
      <c r="C40" s="31"/>
      <c r="D40" s="31"/>
      <c r="E40" s="31"/>
      <c r="F40" s="31"/>
      <c r="G40" s="31"/>
      <c r="H40" s="31"/>
      <c r="I40" s="31"/>
      <c r="J40" s="31"/>
      <c r="K40" s="34" t="s">
        <v>70</v>
      </c>
      <c r="L40" s="31"/>
      <c r="M40" s="34" t="s">
        <v>87</v>
      </c>
      <c r="N40" s="31"/>
      <c r="O40" s="31"/>
      <c r="P40" s="31"/>
      <c r="Q40" s="31"/>
      <c r="R40" s="31"/>
      <c r="S40" s="32"/>
    </row>
    <row r="41" spans="1:19">
      <c r="A41" s="30"/>
      <c r="B41" s="31"/>
      <c r="C41" s="31"/>
      <c r="D41" s="31"/>
      <c r="E41" s="31"/>
      <c r="F41" s="31"/>
      <c r="G41" s="31"/>
      <c r="H41" s="31"/>
      <c r="I41" s="31"/>
      <c r="J41" s="31"/>
      <c r="K41" s="34" t="s">
        <v>71</v>
      </c>
      <c r="L41" s="31"/>
      <c r="M41" s="34" t="s">
        <v>88</v>
      </c>
      <c r="N41" s="31"/>
      <c r="O41" s="31"/>
      <c r="P41" s="31"/>
      <c r="Q41" s="31"/>
      <c r="R41" s="31"/>
      <c r="S41" s="32"/>
    </row>
    <row r="42" spans="1:19">
      <c r="A42" s="30"/>
      <c r="B42" s="31"/>
      <c r="C42" s="31"/>
      <c r="D42" s="31"/>
      <c r="E42" s="31"/>
      <c r="F42" s="31"/>
      <c r="G42" s="31"/>
      <c r="H42" s="31"/>
      <c r="I42" s="31"/>
      <c r="J42" s="31"/>
      <c r="K42" s="34" t="s">
        <v>72</v>
      </c>
      <c r="L42" s="31"/>
      <c r="M42" s="34" t="s">
        <v>89</v>
      </c>
      <c r="N42" s="31"/>
      <c r="O42" s="31"/>
      <c r="P42" s="31"/>
      <c r="Q42" s="31"/>
      <c r="R42" s="31"/>
      <c r="S42" s="32"/>
    </row>
    <row r="43" spans="1:19">
      <c r="A43" s="30"/>
      <c r="B43" s="31"/>
      <c r="C43" s="31"/>
      <c r="D43" s="31"/>
      <c r="E43" s="31"/>
      <c r="F43" s="31"/>
      <c r="G43" s="31"/>
      <c r="H43" s="31"/>
      <c r="I43" s="31"/>
      <c r="J43" s="31"/>
      <c r="K43" s="34" t="s">
        <v>73</v>
      </c>
      <c r="L43" s="31"/>
      <c r="M43" s="34" t="s">
        <v>90</v>
      </c>
      <c r="N43" s="31"/>
      <c r="O43" s="31"/>
      <c r="P43" s="31"/>
      <c r="Q43" s="31"/>
      <c r="R43" s="31"/>
      <c r="S43" s="32"/>
    </row>
    <row r="44" spans="1:19">
      <c r="A44" s="30"/>
      <c r="B44" s="31"/>
      <c r="C44" s="31"/>
      <c r="D44" s="31"/>
      <c r="E44" s="31"/>
      <c r="F44" s="31"/>
      <c r="G44" s="31"/>
      <c r="H44" s="31"/>
      <c r="I44" s="31"/>
      <c r="J44" s="31"/>
      <c r="K44" s="34" t="s">
        <v>74</v>
      </c>
      <c r="L44" s="31"/>
      <c r="M44" s="31"/>
      <c r="N44" s="31"/>
      <c r="O44" s="31"/>
      <c r="P44" s="31"/>
      <c r="Q44" s="31"/>
      <c r="R44" s="31"/>
      <c r="S44" s="32"/>
    </row>
    <row r="45" spans="1:19" ht="15.75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4" t="s">
        <v>75</v>
      </c>
      <c r="L45" s="31"/>
      <c r="M45" s="33" t="s">
        <v>64</v>
      </c>
      <c r="N45" s="31"/>
      <c r="O45" s="31"/>
      <c r="P45" s="31"/>
      <c r="Q45" s="33" t="s">
        <v>65</v>
      </c>
      <c r="R45" s="31"/>
      <c r="S45" s="32"/>
    </row>
    <row r="46" spans="1:19">
      <c r="A46" s="30"/>
      <c r="B46" s="31"/>
      <c r="C46" s="31"/>
      <c r="D46" s="31"/>
      <c r="E46" s="31"/>
      <c r="F46" s="31"/>
      <c r="G46" s="31"/>
      <c r="H46" s="31"/>
      <c r="I46" s="31"/>
      <c r="J46" s="31"/>
      <c r="K46" s="34" t="s">
        <v>76</v>
      </c>
      <c r="L46" s="31"/>
      <c r="M46" s="34" t="s">
        <v>92</v>
      </c>
      <c r="N46" s="34"/>
      <c r="O46" s="34"/>
      <c r="P46" s="34"/>
      <c r="Q46" s="34" t="s">
        <v>96</v>
      </c>
      <c r="R46" s="34"/>
      <c r="S46" s="32"/>
    </row>
    <row r="47" spans="1:19">
      <c r="A47" s="30"/>
      <c r="B47" s="31"/>
      <c r="C47" s="31"/>
      <c r="D47" s="31"/>
      <c r="E47" s="31"/>
      <c r="F47" s="31"/>
      <c r="G47" s="31"/>
      <c r="H47" s="31"/>
      <c r="I47" s="31"/>
      <c r="J47" s="31"/>
      <c r="K47" s="34" t="s">
        <v>77</v>
      </c>
      <c r="L47" s="31"/>
      <c r="M47" s="34" t="s">
        <v>93</v>
      </c>
      <c r="N47" s="34"/>
      <c r="O47" s="34"/>
      <c r="P47" s="34"/>
      <c r="Q47" s="34" t="s">
        <v>97</v>
      </c>
      <c r="R47" s="34"/>
      <c r="S47" s="32"/>
    </row>
    <row r="48" spans="1:19">
      <c r="A48" s="30"/>
      <c r="B48" s="31"/>
      <c r="C48" s="31"/>
      <c r="D48" s="31"/>
      <c r="E48" s="31"/>
      <c r="F48" s="31"/>
      <c r="G48" s="31"/>
      <c r="H48" s="31"/>
      <c r="I48" s="31"/>
      <c r="J48" s="31"/>
      <c r="K48" s="34" t="s">
        <v>78</v>
      </c>
      <c r="L48" s="31"/>
      <c r="M48" s="34" t="s">
        <v>94</v>
      </c>
      <c r="N48" s="34"/>
      <c r="O48" s="34"/>
      <c r="P48" s="34"/>
      <c r="Q48" s="34" t="s">
        <v>98</v>
      </c>
      <c r="R48" s="34"/>
      <c r="S48" s="32"/>
    </row>
    <row r="49" spans="1:19">
      <c r="A49" s="30"/>
      <c r="B49" s="31"/>
      <c r="C49" s="31"/>
      <c r="D49" s="31"/>
      <c r="E49" s="31"/>
      <c r="F49" s="31"/>
      <c r="G49" s="31"/>
      <c r="H49" s="31"/>
      <c r="I49" s="31"/>
      <c r="J49" s="31"/>
      <c r="K49" s="34" t="s">
        <v>79</v>
      </c>
      <c r="L49" s="31"/>
      <c r="M49" s="34" t="s">
        <v>95</v>
      </c>
      <c r="N49" s="34"/>
      <c r="O49" s="34"/>
      <c r="P49" s="34"/>
      <c r="Q49" s="34"/>
      <c r="R49" s="34"/>
      <c r="S49" s="32"/>
    </row>
    <row r="50" spans="1:19">
      <c r="A50" s="30"/>
      <c r="B50" s="31"/>
      <c r="C50" s="31"/>
      <c r="D50" s="31"/>
      <c r="E50" s="31"/>
      <c r="F50" s="31"/>
      <c r="G50" s="31"/>
      <c r="H50" s="31"/>
      <c r="I50" s="31"/>
      <c r="J50" s="31"/>
      <c r="K50" s="34" t="s">
        <v>80</v>
      </c>
      <c r="L50" s="31"/>
      <c r="M50" s="31"/>
      <c r="N50" s="31"/>
      <c r="O50" s="31"/>
      <c r="P50" s="31"/>
      <c r="Q50" s="31"/>
      <c r="R50" s="31"/>
      <c r="S50" s="32"/>
    </row>
    <row r="51" spans="1:19">
      <c r="A51" s="30"/>
      <c r="B51" s="31"/>
      <c r="C51" s="31"/>
      <c r="D51" s="31"/>
      <c r="E51" s="31"/>
      <c r="F51" s="31"/>
      <c r="G51" s="31"/>
      <c r="H51" s="31"/>
      <c r="I51" s="31"/>
      <c r="J51" s="31"/>
      <c r="K51" s="34" t="s">
        <v>81</v>
      </c>
      <c r="L51" s="31"/>
      <c r="M51" s="31"/>
      <c r="N51" s="31"/>
      <c r="O51" s="31"/>
      <c r="P51" s="31"/>
      <c r="Q51" s="31"/>
      <c r="R51" s="31"/>
      <c r="S51" s="32"/>
    </row>
    <row r="52" spans="1:19">
      <c r="A52" s="30"/>
      <c r="B52" s="31"/>
      <c r="C52" s="31"/>
      <c r="D52" s="31"/>
      <c r="E52" s="31"/>
      <c r="F52" s="31"/>
      <c r="G52" s="31"/>
      <c r="H52" s="31"/>
      <c r="I52" s="31"/>
      <c r="J52" s="31"/>
      <c r="K52" s="34" t="s">
        <v>82</v>
      </c>
      <c r="L52" s="31"/>
      <c r="M52" s="31"/>
      <c r="N52" s="31"/>
      <c r="O52" s="31"/>
      <c r="P52" s="31"/>
      <c r="Q52" s="31"/>
      <c r="R52" s="31"/>
      <c r="S52" s="32"/>
    </row>
    <row r="53" spans="1:19" ht="15.75" thickBot="1">
      <c r="A53" s="36"/>
      <c r="B53" s="37"/>
      <c r="C53" s="37"/>
      <c r="D53" s="37"/>
      <c r="E53" s="37"/>
      <c r="F53" s="37"/>
      <c r="G53" s="37"/>
      <c r="H53" s="37"/>
      <c r="I53" s="37"/>
      <c r="J53" s="37"/>
      <c r="K53" s="39" t="s">
        <v>83</v>
      </c>
      <c r="L53" s="37"/>
      <c r="M53" s="37"/>
      <c r="N53" s="37"/>
      <c r="O53" s="37"/>
      <c r="P53" s="37"/>
      <c r="Q53" s="37"/>
      <c r="R53" s="37"/>
      <c r="S53" s="38"/>
    </row>
  </sheetData>
  <mergeCells count="2">
    <mergeCell ref="M28:M29"/>
    <mergeCell ref="M11:M14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90"/>
  <sheetViews>
    <sheetView tabSelected="1" topLeftCell="A22" workbookViewId="0">
      <selection activeCell="E62" sqref="E62"/>
    </sheetView>
  </sheetViews>
  <sheetFormatPr defaultRowHeight="12.75"/>
  <cols>
    <col min="1" max="1" width="14.85546875" customWidth="1"/>
    <col min="2" max="2" width="11.28515625" bestFit="1" customWidth="1"/>
    <col min="3" max="3" width="11.42578125" bestFit="1" customWidth="1"/>
    <col min="5" max="5" width="11.28515625" bestFit="1" customWidth="1"/>
    <col min="6" max="6" width="13.42578125" customWidth="1"/>
  </cols>
  <sheetData>
    <row r="1" spans="1:4">
      <c r="A1" s="1" t="s">
        <v>22</v>
      </c>
    </row>
    <row r="2" spans="1:4" ht="13.5" thickBot="1">
      <c r="A2" s="1"/>
    </row>
    <row r="3" spans="1:4">
      <c r="A3" s="5" t="s">
        <v>0</v>
      </c>
      <c r="C3" s="2">
        <f>25+30</f>
        <v>55</v>
      </c>
    </row>
    <row r="4" spans="1:4">
      <c r="A4" s="5" t="s">
        <v>1</v>
      </c>
      <c r="C4" s="3">
        <f>32-69</f>
        <v>-37</v>
      </c>
    </row>
    <row r="5" spans="1:4">
      <c r="A5" s="5" t="s">
        <v>16</v>
      </c>
      <c r="C5" s="3">
        <f>53*6</f>
        <v>318</v>
      </c>
    </row>
    <row r="6" spans="1:4">
      <c r="A6" s="5" t="s">
        <v>17</v>
      </c>
      <c r="C6" s="3">
        <f>53/6</f>
        <v>8.8333333333333339</v>
      </c>
    </row>
    <row r="7" spans="1:4" ht="14.25">
      <c r="A7" s="5" t="s">
        <v>14</v>
      </c>
      <c r="C7" s="3">
        <f>25*25</f>
        <v>625</v>
      </c>
    </row>
    <row r="8" spans="1:4" ht="14.25">
      <c r="A8" s="5" t="s">
        <v>15</v>
      </c>
      <c r="C8" s="3">
        <f>2^8</f>
        <v>256</v>
      </c>
    </row>
    <row r="9" spans="1:4" ht="13.5" thickBot="1">
      <c r="A9" s="5" t="s">
        <v>7</v>
      </c>
      <c r="C9" s="4">
        <f>(13+7)/2</f>
        <v>10</v>
      </c>
    </row>
    <row r="12" spans="1:4">
      <c r="A12" s="1" t="s">
        <v>99</v>
      </c>
    </row>
    <row r="15" spans="1:4" ht="13.5" thickBot="1">
      <c r="A15" s="5"/>
      <c r="B15" s="5" t="s">
        <v>9</v>
      </c>
      <c r="C15" s="5" t="s">
        <v>10</v>
      </c>
      <c r="D15" s="5" t="s">
        <v>2</v>
      </c>
    </row>
    <row r="16" spans="1:4">
      <c r="A16" s="5" t="s">
        <v>3</v>
      </c>
      <c r="B16">
        <v>3</v>
      </c>
      <c r="C16">
        <v>2</v>
      </c>
      <c r="D16" s="2">
        <f>B16+C16</f>
        <v>5</v>
      </c>
    </row>
    <row r="17" spans="1:4">
      <c r="A17" s="5" t="s">
        <v>4</v>
      </c>
      <c r="B17">
        <v>5</v>
      </c>
      <c r="C17">
        <v>6</v>
      </c>
      <c r="D17" s="3">
        <f>B17/C17</f>
        <v>0.83333333333333337</v>
      </c>
    </row>
    <row r="18" spans="1:4">
      <c r="A18" s="5" t="s">
        <v>5</v>
      </c>
      <c r="B18">
        <v>4</v>
      </c>
      <c r="C18">
        <v>8</v>
      </c>
      <c r="D18" s="3">
        <f>B18^C18</f>
        <v>65536</v>
      </c>
    </row>
    <row r="19" spans="1:4" ht="13.5" thickBot="1">
      <c r="A19" s="5" t="s">
        <v>6</v>
      </c>
      <c r="B19">
        <v>9</v>
      </c>
      <c r="C19">
        <v>1</v>
      </c>
      <c r="D19" s="4">
        <f>B19-C19</f>
        <v>8</v>
      </c>
    </row>
    <row r="22" spans="1:4">
      <c r="A22" s="1" t="s">
        <v>23</v>
      </c>
    </row>
    <row r="24" spans="1:4">
      <c r="A24" s="5" t="s">
        <v>18</v>
      </c>
      <c r="C24" t="b">
        <f>5=15</f>
        <v>0</v>
      </c>
    </row>
    <row r="25" spans="1:4">
      <c r="A25" s="5" t="s">
        <v>8</v>
      </c>
      <c r="C25" t="b">
        <f>2&gt;=2</f>
        <v>1</v>
      </c>
    </row>
    <row r="26" spans="1:4">
      <c r="A26" s="5" t="s">
        <v>19</v>
      </c>
      <c r="C26" t="b">
        <f>26&lt;&gt;6</f>
        <v>1</v>
      </c>
    </row>
    <row r="27" spans="1:4">
      <c r="A27" s="5" t="s">
        <v>20</v>
      </c>
      <c r="C27" t="b">
        <f>5&lt;9</f>
        <v>1</v>
      </c>
    </row>
    <row r="29" spans="1:4" s="6" customFormat="1">
      <c r="A29" s="1" t="s">
        <v>24</v>
      </c>
    </row>
    <row r="30" spans="1:4" s="6" customFormat="1">
      <c r="A30" s="1"/>
    </row>
    <row r="31" spans="1:4">
      <c r="A31" t="s">
        <v>29</v>
      </c>
      <c r="B31" t="s">
        <v>21</v>
      </c>
      <c r="C31" t="str">
        <f>CONCATENATE(A31," ",B31)</f>
        <v>Přírodovědecká fakulta</v>
      </c>
    </row>
    <row r="33" spans="1:15">
      <c r="A33" s="1" t="s">
        <v>25</v>
      </c>
    </row>
    <row r="34" spans="1:15" ht="13.5" thickBot="1"/>
    <row r="35" spans="1:15" ht="13.5" thickBot="1">
      <c r="A35" s="5">
        <v>5</v>
      </c>
      <c r="B35" s="5">
        <v>8</v>
      </c>
      <c r="C35" s="2">
        <f>$A35+$B35</f>
        <v>13</v>
      </c>
      <c r="F35" s="5">
        <v>3</v>
      </c>
      <c r="G35" s="5">
        <v>5</v>
      </c>
      <c r="H35" s="5">
        <v>2</v>
      </c>
      <c r="I35" s="5">
        <v>6</v>
      </c>
      <c r="J35" s="5">
        <v>7</v>
      </c>
      <c r="K35" s="5">
        <v>6</v>
      </c>
      <c r="L35" s="5">
        <v>2</v>
      </c>
      <c r="M35" s="5">
        <v>3</v>
      </c>
      <c r="N35" s="5">
        <v>4</v>
      </c>
      <c r="O35" s="5">
        <v>5</v>
      </c>
    </row>
    <row r="36" spans="1:15" ht="13.5" thickBot="1">
      <c r="A36" s="5">
        <v>2</v>
      </c>
      <c r="B36" s="5">
        <v>5</v>
      </c>
      <c r="C36" s="2">
        <f t="shared" ref="C36:C42" si="0">$A36+$B36</f>
        <v>7</v>
      </c>
      <c r="F36" s="5">
        <v>8</v>
      </c>
      <c r="G36" s="5">
        <v>5</v>
      </c>
      <c r="H36" s="5">
        <v>4</v>
      </c>
      <c r="I36" s="5">
        <v>1</v>
      </c>
      <c r="J36" s="5">
        <v>2</v>
      </c>
      <c r="K36" s="5">
        <v>5</v>
      </c>
      <c r="L36" s="5">
        <v>8</v>
      </c>
      <c r="M36" s="5">
        <v>4</v>
      </c>
      <c r="N36" s="5">
        <v>6</v>
      </c>
      <c r="O36" s="5">
        <v>8</v>
      </c>
    </row>
    <row r="37" spans="1:15" ht="13.5" thickBot="1">
      <c r="A37" s="5">
        <v>3</v>
      </c>
      <c r="B37" s="5">
        <v>4</v>
      </c>
      <c r="C37" s="2">
        <f t="shared" si="0"/>
        <v>7</v>
      </c>
      <c r="F37" s="9">
        <f>F$35+F$36</f>
        <v>11</v>
      </c>
      <c r="G37" s="9">
        <f>G$35+G$36</f>
        <v>10</v>
      </c>
      <c r="H37" s="9">
        <f t="shared" ref="H37:O37" si="1">H$35+H$36</f>
        <v>6</v>
      </c>
      <c r="I37" s="9">
        <f t="shared" si="1"/>
        <v>7</v>
      </c>
      <c r="J37" s="9">
        <f t="shared" si="1"/>
        <v>9</v>
      </c>
      <c r="K37" s="9">
        <f t="shared" si="1"/>
        <v>11</v>
      </c>
      <c r="L37" s="9">
        <f t="shared" si="1"/>
        <v>10</v>
      </c>
      <c r="M37" s="9">
        <f t="shared" si="1"/>
        <v>7</v>
      </c>
      <c r="N37" s="9">
        <f t="shared" si="1"/>
        <v>10</v>
      </c>
      <c r="O37" s="9">
        <f t="shared" si="1"/>
        <v>13</v>
      </c>
    </row>
    <row r="38" spans="1:15" ht="13.5" thickBot="1">
      <c r="A38" s="5">
        <v>6</v>
      </c>
      <c r="B38" s="5">
        <v>1</v>
      </c>
      <c r="C38" s="2">
        <f t="shared" si="0"/>
        <v>7</v>
      </c>
    </row>
    <row r="39" spans="1:15" ht="13.5" thickBot="1">
      <c r="A39" s="5">
        <v>7</v>
      </c>
      <c r="B39" s="5">
        <v>2</v>
      </c>
      <c r="C39" s="2">
        <f t="shared" si="0"/>
        <v>9</v>
      </c>
    </row>
    <row r="40" spans="1:15" ht="13.5" thickBot="1">
      <c r="A40" s="5">
        <v>1</v>
      </c>
      <c r="B40" s="5">
        <v>9</v>
      </c>
      <c r="C40" s="2">
        <f t="shared" si="0"/>
        <v>10</v>
      </c>
    </row>
    <row r="41" spans="1:15" ht="13.5" thickBot="1">
      <c r="A41" s="5">
        <v>4</v>
      </c>
      <c r="B41" s="5">
        <v>6</v>
      </c>
      <c r="C41" s="2">
        <f t="shared" si="0"/>
        <v>10</v>
      </c>
    </row>
    <row r="42" spans="1:15">
      <c r="A42" s="5">
        <v>5</v>
      </c>
      <c r="B42" s="5">
        <v>8</v>
      </c>
      <c r="C42" s="2">
        <f t="shared" si="0"/>
        <v>13</v>
      </c>
    </row>
    <row r="45" spans="1:15">
      <c r="A45" s="1" t="s">
        <v>100</v>
      </c>
    </row>
    <row r="46" spans="1:15">
      <c r="A46" s="1" t="s">
        <v>101</v>
      </c>
    </row>
    <row r="47" spans="1:15" ht="13.5" thickBot="1">
      <c r="A47" s="8"/>
      <c r="C47" s="5">
        <v>1</v>
      </c>
      <c r="D47" s="5">
        <v>2</v>
      </c>
      <c r="E47" s="5">
        <v>3</v>
      </c>
      <c r="F47" s="5">
        <v>4</v>
      </c>
      <c r="G47" s="5">
        <v>5</v>
      </c>
    </row>
    <row r="48" spans="1:15" ht="13.5" thickBot="1">
      <c r="B48" s="10">
        <v>10</v>
      </c>
      <c r="C48" s="9">
        <f>$B$48*C47</f>
        <v>10</v>
      </c>
      <c r="D48" s="9">
        <f>$B$48*D47</f>
        <v>20</v>
      </c>
      <c r="E48" s="9">
        <f t="shared" ref="E48:G48" si="2">$B$48*E47</f>
        <v>30</v>
      </c>
      <c r="F48" s="9">
        <f t="shared" si="2"/>
        <v>40</v>
      </c>
      <c r="G48" s="9">
        <f t="shared" si="2"/>
        <v>50</v>
      </c>
    </row>
    <row r="49" spans="1:10" ht="13.5" thickBot="1">
      <c r="A49" s="5">
        <v>1</v>
      </c>
      <c r="B49" s="2">
        <f>$B$48/A49</f>
        <v>10</v>
      </c>
    </row>
    <row r="50" spans="1:10" ht="13.5" thickBot="1">
      <c r="A50" s="5">
        <v>2</v>
      </c>
      <c r="B50" s="2">
        <f>$B$48/A50</f>
        <v>5</v>
      </c>
    </row>
    <row r="51" spans="1:10" ht="13.5" thickBot="1">
      <c r="A51" s="5">
        <v>3</v>
      </c>
      <c r="B51" s="2">
        <f t="shared" ref="B51:B53" si="3">$B$48/A51</f>
        <v>3.3333333333333335</v>
      </c>
    </row>
    <row r="52" spans="1:10" ht="13.5" thickBot="1">
      <c r="A52" s="5">
        <v>4</v>
      </c>
      <c r="B52" s="2">
        <f t="shared" si="3"/>
        <v>2.5</v>
      </c>
    </row>
    <row r="53" spans="1:10">
      <c r="A53" s="5">
        <v>5</v>
      </c>
      <c r="B53" s="2">
        <f t="shared" si="3"/>
        <v>2</v>
      </c>
    </row>
    <row r="57" spans="1:10">
      <c r="A57" s="1" t="s">
        <v>30</v>
      </c>
    </row>
    <row r="58" spans="1:10">
      <c r="A58" s="1"/>
    </row>
    <row r="59" spans="1:10" ht="13.5" thickBot="1">
      <c r="A59" s="1" t="s">
        <v>102</v>
      </c>
    </row>
    <row r="60" spans="1:10" ht="13.5" thickBot="1">
      <c r="A60" s="11">
        <v>-25</v>
      </c>
      <c r="B60" s="12">
        <f>ABS(A60)</f>
        <v>25</v>
      </c>
      <c r="D60" s="11">
        <v>15</v>
      </c>
      <c r="E60" s="12">
        <f>SQRT(D60)</f>
        <v>3.872983346207417</v>
      </c>
      <c r="G60" s="11">
        <v>5.2698</v>
      </c>
      <c r="H60" s="12">
        <f>ROUND(G60,3)</f>
        <v>5.27</v>
      </c>
    </row>
    <row r="61" spans="1:10" s="1" customFormat="1" ht="13.5" thickBot="1">
      <c r="A61" s="1" t="s">
        <v>103</v>
      </c>
      <c r="B61" s="14"/>
    </row>
    <row r="62" spans="1:10" ht="13.5" thickBot="1">
      <c r="A62" s="11">
        <v>15</v>
      </c>
      <c r="B62" s="12" t="b">
        <f>A62&gt;=10</f>
        <v>1</v>
      </c>
      <c r="D62" s="11">
        <v>12</v>
      </c>
      <c r="E62" s="12" t="b">
        <f>OR(D62&lt;5,D62&gt;20)</f>
        <v>0</v>
      </c>
      <c r="G62" s="11">
        <v>6</v>
      </c>
      <c r="H62" s="12">
        <f>IF(G62&lt;5,5,10)</f>
        <v>10</v>
      </c>
      <c r="J62">
        <f>IF(G62&lt;5,5,10)</f>
        <v>10</v>
      </c>
    </row>
    <row r="63" spans="1:10">
      <c r="A63" s="1" t="s">
        <v>26</v>
      </c>
      <c r="B63" s="13"/>
    </row>
    <row r="64" spans="1:10">
      <c r="B64" s="5">
        <v>5</v>
      </c>
      <c r="C64" s="5">
        <v>8</v>
      </c>
    </row>
    <row r="65" spans="1:3">
      <c r="B65" s="5"/>
      <c r="C65" s="5">
        <v>5</v>
      </c>
    </row>
    <row r="66" spans="1:3">
      <c r="B66" s="5">
        <v>3</v>
      </c>
      <c r="C66" s="5">
        <v>4</v>
      </c>
    </row>
    <row r="67" spans="1:3">
      <c r="B67" s="5">
        <v>6</v>
      </c>
      <c r="C67" s="5"/>
    </row>
    <row r="68" spans="1:3">
      <c r="B68" s="5">
        <v>7</v>
      </c>
      <c r="C68" s="5">
        <v>2</v>
      </c>
    </row>
    <row r="69" spans="1:3">
      <c r="B69" s="5">
        <v>8</v>
      </c>
      <c r="C69" s="5">
        <v>5</v>
      </c>
    </row>
    <row r="70" spans="1:3">
      <c r="B70" s="5"/>
      <c r="C70" s="5">
        <v>8</v>
      </c>
    </row>
    <row r="71" spans="1:3">
      <c r="B71" s="5">
        <v>1</v>
      </c>
      <c r="C71" s="5"/>
    </row>
    <row r="72" spans="1:3">
      <c r="B72" s="5">
        <v>4</v>
      </c>
      <c r="C72" s="5">
        <v>6</v>
      </c>
    </row>
    <row r="73" spans="1:3" ht="13.5" thickBot="1">
      <c r="B73" s="5">
        <v>5</v>
      </c>
      <c r="C73" s="5">
        <v>8</v>
      </c>
    </row>
    <row r="74" spans="1:3" ht="13.5" thickBot="1">
      <c r="A74" t="s">
        <v>11</v>
      </c>
      <c r="B74" s="9">
        <f>SUM(B64:B73)</f>
        <v>39</v>
      </c>
      <c r="C74" s="9">
        <f>SUM(C64:C73)</f>
        <v>46</v>
      </c>
    </row>
    <row r="75" spans="1:3" ht="13.5" thickBot="1">
      <c r="A75" t="s">
        <v>12</v>
      </c>
      <c r="B75" s="9">
        <f>AVERAGE(B64:B73)</f>
        <v>4.875</v>
      </c>
      <c r="C75" s="7">
        <f>AVERAGE(C64:C73)</f>
        <v>5.75</v>
      </c>
    </row>
    <row r="76" spans="1:3" ht="13.5" thickBot="1">
      <c r="A76" t="s">
        <v>13</v>
      </c>
      <c r="B76" s="9">
        <f>COUNTIF(B64:B73,"=8")</f>
        <v>1</v>
      </c>
      <c r="C76" s="9">
        <f>COUNTIF(C64:C73,"=8")</f>
        <v>3</v>
      </c>
    </row>
    <row r="80" spans="1:3" s="1" customFormat="1">
      <c r="A80" s="1" t="s">
        <v>28</v>
      </c>
    </row>
    <row r="82" spans="1:5">
      <c r="A82" s="15">
        <v>5</v>
      </c>
      <c r="B82" s="15">
        <v>8</v>
      </c>
      <c r="C82" s="16">
        <f>B82^A84</f>
        <v>512</v>
      </c>
    </row>
    <row r="83" spans="1:5">
      <c r="A83" s="15">
        <v>2</v>
      </c>
      <c r="B83" s="15">
        <v>5</v>
      </c>
      <c r="C83" s="16">
        <f t="shared" ref="C83:C89" si="4">B83^A85</f>
        <v>15625</v>
      </c>
      <c r="E83" s="17">
        <f>AVERAGE(C82:C89)</f>
        <v>11448.625</v>
      </c>
    </row>
    <row r="84" spans="1:5">
      <c r="A84" s="15">
        <v>3</v>
      </c>
      <c r="B84" s="15">
        <v>4</v>
      </c>
      <c r="C84" s="16">
        <f t="shared" si="4"/>
        <v>16384</v>
      </c>
    </row>
    <row r="85" spans="1:5">
      <c r="A85" s="15">
        <v>6</v>
      </c>
      <c r="B85" s="15">
        <v>1</v>
      </c>
      <c r="C85" s="16">
        <f t="shared" si="4"/>
        <v>1</v>
      </c>
    </row>
    <row r="86" spans="1:5">
      <c r="A86" s="15">
        <v>7</v>
      </c>
      <c r="B86" s="15">
        <v>2</v>
      </c>
      <c r="C86" s="16">
        <f t="shared" si="4"/>
        <v>16</v>
      </c>
    </row>
    <row r="87" spans="1:5">
      <c r="A87" s="15">
        <v>1</v>
      </c>
      <c r="B87" s="15">
        <v>9</v>
      </c>
      <c r="C87" s="16">
        <f t="shared" si="4"/>
        <v>59049</v>
      </c>
    </row>
    <row r="88" spans="1:5">
      <c r="A88" s="15">
        <v>4</v>
      </c>
      <c r="B88" s="15">
        <v>6</v>
      </c>
      <c r="C88" s="16">
        <f t="shared" si="4"/>
        <v>1</v>
      </c>
      <c r="E88" t="s">
        <v>27</v>
      </c>
    </row>
    <row r="89" spans="1:5">
      <c r="A89" s="15">
        <v>5</v>
      </c>
      <c r="B89" s="15">
        <v>8</v>
      </c>
      <c r="C89" s="16">
        <f t="shared" si="4"/>
        <v>1</v>
      </c>
    </row>
    <row r="90" spans="1:5">
      <c r="C90" s="17">
        <f>SUM(C82:C89)</f>
        <v>91589</v>
      </c>
      <c r="E90" s="18">
        <f>E83/C90</f>
        <v>0.125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  <ignoredErrors>
    <ignoredError sqref="A7:A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G44"/>
  <sheetViews>
    <sheetView workbookViewId="0">
      <selection activeCell="E37" sqref="E37"/>
    </sheetView>
  </sheetViews>
  <sheetFormatPr defaultRowHeight="12.75"/>
  <cols>
    <col min="1" max="1" width="12.7109375" customWidth="1"/>
  </cols>
  <sheetData>
    <row r="1" spans="1:4">
      <c r="A1" s="1" t="s">
        <v>106</v>
      </c>
    </row>
    <row r="2" spans="1:4" ht="13.5" thickBot="1"/>
    <row r="3" spans="1:4">
      <c r="A3" s="15" t="s">
        <v>107</v>
      </c>
      <c r="B3" s="2">
        <f>14+78</f>
        <v>92</v>
      </c>
    </row>
    <row r="4" spans="1:4">
      <c r="A4" s="15" t="s">
        <v>108</v>
      </c>
      <c r="B4" s="3">
        <f>23-15</f>
        <v>8</v>
      </c>
    </row>
    <row r="5" spans="1:4">
      <c r="A5" s="15" t="s">
        <v>109</v>
      </c>
      <c r="B5" s="3">
        <f>10*5</f>
        <v>50</v>
      </c>
    </row>
    <row r="6" spans="1:4">
      <c r="A6" s="15" t="s">
        <v>110</v>
      </c>
      <c r="B6" s="3">
        <f>100/(2+8)</f>
        <v>10</v>
      </c>
    </row>
    <row r="7" spans="1:4" ht="14.25">
      <c r="A7" s="20" t="s">
        <v>111</v>
      </c>
      <c r="B7" s="3">
        <f>8^2</f>
        <v>64</v>
      </c>
    </row>
    <row r="8" spans="1:4" ht="15" thickBot="1">
      <c r="A8" s="21" t="s">
        <v>112</v>
      </c>
      <c r="B8" s="4">
        <f>9^(1/3)</f>
        <v>2.0800838230519041</v>
      </c>
    </row>
    <row r="10" spans="1:4">
      <c r="A10" s="1" t="s">
        <v>113</v>
      </c>
    </row>
    <row r="11" spans="1:4" ht="13.5" thickBot="1">
      <c r="A11" s="1" t="s">
        <v>114</v>
      </c>
    </row>
    <row r="12" spans="1:4" ht="13.5" thickBot="1">
      <c r="A12" s="15">
        <v>3</v>
      </c>
      <c r="B12" s="15">
        <v>5</v>
      </c>
      <c r="C12" s="2">
        <f>$A12+$B12</f>
        <v>8</v>
      </c>
      <c r="D12" s="2">
        <f>$C12/$C$18</f>
        <v>7.6190476190476197E-2</v>
      </c>
    </row>
    <row r="13" spans="1:4" ht="13.5" thickBot="1">
      <c r="A13" s="15">
        <v>7</v>
      </c>
      <c r="B13" s="15">
        <v>34</v>
      </c>
      <c r="C13" s="2">
        <f t="shared" ref="C13:C17" si="0">$A13+$B13</f>
        <v>41</v>
      </c>
      <c r="D13" s="2">
        <f t="shared" ref="D13:D17" si="1">$C13/$C$18</f>
        <v>0.39047619047619048</v>
      </c>
    </row>
    <row r="14" spans="1:4" ht="13.5" thickBot="1">
      <c r="A14" s="15">
        <v>4</v>
      </c>
      <c r="B14" s="15">
        <v>6</v>
      </c>
      <c r="C14" s="2">
        <f t="shared" si="0"/>
        <v>10</v>
      </c>
      <c r="D14" s="2">
        <f t="shared" si="1"/>
        <v>9.5238095238095233E-2</v>
      </c>
    </row>
    <row r="15" spans="1:4" ht="13.5" thickBot="1">
      <c r="A15" s="15">
        <v>6</v>
      </c>
      <c r="B15" s="15">
        <v>2</v>
      </c>
      <c r="C15" s="2">
        <f t="shared" si="0"/>
        <v>8</v>
      </c>
      <c r="D15" s="2">
        <f t="shared" si="1"/>
        <v>7.6190476190476197E-2</v>
      </c>
    </row>
    <row r="16" spans="1:4" ht="13.5" thickBot="1">
      <c r="A16" s="15">
        <v>8</v>
      </c>
      <c r="B16" s="15">
        <v>6</v>
      </c>
      <c r="C16" s="2">
        <f t="shared" si="0"/>
        <v>14</v>
      </c>
      <c r="D16" s="2">
        <f t="shared" si="1"/>
        <v>0.13333333333333333</v>
      </c>
    </row>
    <row r="17" spans="1:7" ht="13.5" thickBot="1">
      <c r="A17" s="15">
        <v>21</v>
      </c>
      <c r="B17" s="15">
        <v>3</v>
      </c>
      <c r="C17" s="2">
        <f t="shared" si="0"/>
        <v>24</v>
      </c>
      <c r="D17" s="2">
        <f t="shared" si="1"/>
        <v>0.22857142857142856</v>
      </c>
    </row>
    <row r="18" spans="1:7" ht="15.75" thickBot="1">
      <c r="B18" s="22" t="s">
        <v>115</v>
      </c>
      <c r="C18" s="23">
        <f>SUM(C12:C17)</f>
        <v>105</v>
      </c>
    </row>
    <row r="20" spans="1:7">
      <c r="A20" s="1" t="s">
        <v>116</v>
      </c>
    </row>
    <row r="21" spans="1:7" ht="13.5" thickBot="1"/>
    <row r="22" spans="1:7">
      <c r="A22" t="s">
        <v>117</v>
      </c>
      <c r="C22" s="15">
        <v>4.7584930270000001</v>
      </c>
      <c r="D22" s="2">
        <f>ROUND(C22,1)</f>
        <v>4.8</v>
      </c>
    </row>
    <row r="23" spans="1:7">
      <c r="A23" t="s">
        <v>118</v>
      </c>
      <c r="C23" s="15">
        <v>765</v>
      </c>
      <c r="D23" s="3">
        <f>LN(C23)</f>
        <v>6.6398758338265358</v>
      </c>
    </row>
    <row r="24" spans="1:7" ht="13.5" thickBot="1">
      <c r="A24" t="s">
        <v>119</v>
      </c>
      <c r="C24" s="15">
        <v>289</v>
      </c>
      <c r="D24" s="4">
        <f>SQRT(C24)</f>
        <v>17</v>
      </c>
    </row>
    <row r="26" spans="1:7">
      <c r="A26" s="1" t="s">
        <v>120</v>
      </c>
    </row>
    <row r="27" spans="1:7" ht="13.5" thickBot="1"/>
    <row r="28" spans="1:7">
      <c r="A28" s="24" t="s">
        <v>11</v>
      </c>
      <c r="B28" s="2">
        <f>SUM(D28:G32)</f>
        <v>130</v>
      </c>
      <c r="D28" s="25">
        <v>12</v>
      </c>
      <c r="E28" s="25">
        <v>4</v>
      </c>
      <c r="F28" s="25">
        <v>6</v>
      </c>
      <c r="G28" s="25">
        <v>4</v>
      </c>
    </row>
    <row r="29" spans="1:7">
      <c r="A29" s="24" t="s">
        <v>121</v>
      </c>
      <c r="B29" s="3">
        <f>AVERAGE(D28:G32)</f>
        <v>6.5</v>
      </c>
      <c r="D29" s="25">
        <v>6</v>
      </c>
      <c r="E29" s="25">
        <v>3</v>
      </c>
      <c r="F29" s="25">
        <v>8</v>
      </c>
      <c r="G29" s="25">
        <v>5</v>
      </c>
    </row>
    <row r="30" spans="1:7">
      <c r="A30" s="24" t="s">
        <v>122</v>
      </c>
      <c r="B30" s="3">
        <f>MAX(D28:G32)</f>
        <v>12</v>
      </c>
      <c r="D30" s="25">
        <v>2</v>
      </c>
      <c r="E30" s="25">
        <v>6</v>
      </c>
      <c r="F30" s="25">
        <v>7</v>
      </c>
      <c r="G30" s="25">
        <v>8</v>
      </c>
    </row>
    <row r="31" spans="1:7">
      <c r="A31" s="24" t="s">
        <v>123</v>
      </c>
      <c r="B31" s="3">
        <f>MIN(D28:G32)</f>
        <v>1</v>
      </c>
      <c r="D31" s="25">
        <v>7</v>
      </c>
      <c r="E31" s="25">
        <v>10</v>
      </c>
      <c r="F31" s="25">
        <v>3</v>
      </c>
      <c r="G31" s="25">
        <v>10</v>
      </c>
    </row>
    <row r="32" spans="1:7" ht="13.5" thickBot="1">
      <c r="A32" s="24" t="s">
        <v>124</v>
      </c>
      <c r="B32" s="4">
        <f>COUNTIF(D28:G32,"=12")</f>
        <v>3</v>
      </c>
      <c r="D32" s="25">
        <v>4</v>
      </c>
      <c r="E32" s="25">
        <v>12</v>
      </c>
      <c r="F32" s="25">
        <v>12</v>
      </c>
      <c r="G32" s="25">
        <v>1</v>
      </c>
    </row>
    <row r="34" spans="1:5">
      <c r="A34" s="1" t="s">
        <v>125</v>
      </c>
      <c r="B34" s="1"/>
      <c r="C34" s="1"/>
      <c r="D34" s="1"/>
      <c r="E34" s="1"/>
    </row>
    <row r="36" spans="1:5">
      <c r="A36" s="15">
        <v>5</v>
      </c>
      <c r="B36" s="15">
        <v>8</v>
      </c>
      <c r="C36" s="16">
        <f>B36^A38</f>
        <v>512</v>
      </c>
    </row>
    <row r="37" spans="1:5">
      <c r="A37" s="15">
        <v>2</v>
      </c>
      <c r="B37" s="15">
        <v>5</v>
      </c>
      <c r="C37" s="16">
        <f t="shared" ref="C37:C43" si="2">B37^A39</f>
        <v>15625</v>
      </c>
      <c r="E37" s="26">
        <f>AVERAGE(C36:C43)</f>
        <v>11448.625</v>
      </c>
    </row>
    <row r="38" spans="1:5">
      <c r="A38" s="15">
        <v>3</v>
      </c>
      <c r="B38" s="15">
        <v>4</v>
      </c>
      <c r="C38" s="16">
        <f t="shared" si="2"/>
        <v>16384</v>
      </c>
    </row>
    <row r="39" spans="1:5">
      <c r="A39" s="15">
        <v>6</v>
      </c>
      <c r="B39" s="15">
        <v>1</v>
      </c>
      <c r="C39" s="16">
        <f t="shared" si="2"/>
        <v>1</v>
      </c>
    </row>
    <row r="40" spans="1:5">
      <c r="A40" s="15">
        <v>7</v>
      </c>
      <c r="B40" s="15">
        <v>2</v>
      </c>
      <c r="C40" s="16">
        <f t="shared" si="2"/>
        <v>16</v>
      </c>
    </row>
    <row r="41" spans="1:5">
      <c r="A41" s="15">
        <v>1</v>
      </c>
      <c r="B41" s="15">
        <v>9</v>
      </c>
      <c r="C41" s="16">
        <f t="shared" si="2"/>
        <v>59049</v>
      </c>
    </row>
    <row r="42" spans="1:5">
      <c r="A42" s="15">
        <v>4</v>
      </c>
      <c r="B42" s="15">
        <v>6</v>
      </c>
      <c r="C42" s="16">
        <f t="shared" si="2"/>
        <v>1</v>
      </c>
      <c r="E42" t="s">
        <v>27</v>
      </c>
    </row>
    <row r="43" spans="1:5">
      <c r="A43" s="15">
        <v>5</v>
      </c>
      <c r="B43" s="15">
        <v>8</v>
      </c>
      <c r="C43" s="16">
        <f t="shared" si="2"/>
        <v>1</v>
      </c>
    </row>
    <row r="44" spans="1:5">
      <c r="C44" s="26">
        <f>SUM(C36:C43)</f>
        <v>91589</v>
      </c>
      <c r="E44" s="18">
        <f>E37/C44</f>
        <v>0.125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cviceni 2</vt:lpstr>
      <vt:lpstr>vzorce a odkazy - ukoly 1</vt:lpstr>
      <vt:lpstr>vzorce a odkazy - ukoly 2</vt:lpstr>
      <vt:lpstr>ukol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smolkova</dc:creator>
  <cp:lastModifiedBy>KFGG</cp:lastModifiedBy>
  <dcterms:created xsi:type="dcterms:W3CDTF">2007-10-01T08:10:14Z</dcterms:created>
  <dcterms:modified xsi:type="dcterms:W3CDTF">2010-09-30T08:44:33Z</dcterms:modified>
</cp:coreProperties>
</file>